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krz\Desktop\Nowy folder\Przetarg Babięty Przedszkole\PRZETARG\Załącznik nr V - Przedmiar robót\PRZEDSZKOLE\"/>
    </mc:Choice>
  </mc:AlternateContent>
  <bookViews>
    <workbookView xWindow="0" yWindow="0" windowWidth="28800" windowHeight="11835"/>
  </bookViews>
  <sheets>
    <sheet name="Przedszkole" sheetId="4" r:id="rId1"/>
  </sheets>
  <definedNames>
    <definedName name="_xlnm.Print_Area" localSheetId="0">Przedszkole!$A$1:$G$71</definedName>
  </definedNames>
  <calcPr calcId="152511"/>
</workbook>
</file>

<file path=xl/calcChain.xml><?xml version="1.0" encoding="utf-8"?>
<calcChain xmlns="http://schemas.openxmlformats.org/spreadsheetml/2006/main">
  <c r="E26" i="4" l="1"/>
  <c r="E33" i="4"/>
  <c r="E65" i="4" l="1"/>
  <c r="E54" i="4" l="1"/>
  <c r="E50" i="4"/>
  <c r="E52" i="4"/>
  <c r="E48" i="4"/>
  <c r="E46" i="4"/>
  <c r="E14" i="4"/>
  <c r="E12" i="4"/>
  <c r="E38" i="4"/>
  <c r="E44" i="4" l="1"/>
  <c r="E40" i="4"/>
  <c r="E24" i="4"/>
  <c r="E22" i="4"/>
  <c r="E20" i="4"/>
  <c r="E18" i="4"/>
  <c r="E16" i="4"/>
  <c r="E10" i="4"/>
</calcChain>
</file>

<file path=xl/sharedStrings.xml><?xml version="1.0" encoding="utf-8"?>
<sst xmlns="http://schemas.openxmlformats.org/spreadsheetml/2006/main" count="122" uniqueCount="98">
  <si>
    <t>Lp.</t>
  </si>
  <si>
    <t>Wartość</t>
  </si>
  <si>
    <t>Wartość kosztorysowa robót bez podatku VAT</t>
  </si>
  <si>
    <t>Ogółem wartość kosztorysowa robót</t>
  </si>
  <si>
    <t>Opis</t>
  </si>
  <si>
    <t>Jedn. miary</t>
  </si>
  <si>
    <t>Ilość</t>
  </si>
  <si>
    <t>Cena</t>
  </si>
  <si>
    <t>zł</t>
  </si>
  <si>
    <t>ha</t>
  </si>
  <si>
    <t>m2</t>
  </si>
  <si>
    <t>m3</t>
  </si>
  <si>
    <t>m</t>
  </si>
  <si>
    <t>1 d.1</t>
  </si>
  <si>
    <t>Roboty pomiarowe - pkt. główne, repery, granice - geodeta. Roboty pomiarowe -wykonawca. Roboty pomiarowe - pomiar geodezyjny powykonawczy</t>
  </si>
  <si>
    <t>2 d.1</t>
  </si>
  <si>
    <t>3 d.1</t>
  </si>
  <si>
    <t>4 d.1</t>
  </si>
  <si>
    <t>5 d.1</t>
  </si>
  <si>
    <t>Mechaniczne rozebranie podbudowy betonowej o grubości śr.10 cm, wraz z wywozem na miejsce wskazane przez Inwestora</t>
  </si>
  <si>
    <t>6 d.1</t>
  </si>
  <si>
    <t>7 d.1</t>
  </si>
  <si>
    <t>8 d.1</t>
  </si>
  <si>
    <t>Rozebranie krawężników betonowych 15x30 cm, wraz z wywozem na miejsce wskazane przez Inwestora</t>
  </si>
  <si>
    <t>9 d.1</t>
  </si>
  <si>
    <t>Rozebranie obrzeży 8x30 cm, wraz z wywozem na miejsce wskazane przez Inwestora</t>
  </si>
  <si>
    <t>10 d.1</t>
  </si>
  <si>
    <t>Rozebranie ław pod krawężniki i obrzeża z betonu, wraz z wywozem na miejsce wskazane przez Inwestora</t>
  </si>
  <si>
    <t>Krawężniki betonowe wystające o wymiarach 15x30 cm na podsypce cementowo-piaskowej 1:4 z wypełnieniem spion piaskiem</t>
  </si>
  <si>
    <t>Krawężniki betonowe wtopione i skośne o wymiarach 15x22 cm na podsypce cementowo-piaskowej 1:4 z wypełnieniem spoin piaskiem</t>
  </si>
  <si>
    <t>Warstwy odsączające w korycie z mechanicznym zagęszczeniem - grub.warstwy po zag. 20 cm</t>
  </si>
  <si>
    <t>Wykonanie trawników w terenie płaskim z nawożeniem wraz z pielęgnacją</t>
  </si>
  <si>
    <t>Obrzeża betonowe o wymiarach 30x8 cm na podsypce cementowo-piaskowej 1:4 z wypełnieniem spoin piaskiem</t>
  </si>
  <si>
    <t>Podbudowa z mieszanki związanej cementem C5/6 - grubość podbudowy po zagęszczeniu 10 cm (chodnik)</t>
  </si>
  <si>
    <t>Podatek VAT</t>
  </si>
  <si>
    <t>KOSZTORYS INWESTORSKI</t>
  </si>
  <si>
    <t>(4 x 5)</t>
  </si>
  <si>
    <t>Susz Przedszkole</t>
  </si>
  <si>
    <t>Susz 28.05.2018</t>
  </si>
  <si>
    <t>(70*30)/10000</t>
  </si>
  <si>
    <t>Rozebranie nawierzchni bitumicznej, wraz z wywozem na miejsce wskazane przez Inwestora</t>
  </si>
  <si>
    <t>Rozebranie podbudowy z kruszywa sr. grub. 10 cm , wraz z wywozem na miejsce wskazane przez Inwestora</t>
  </si>
  <si>
    <t>(2,00*8,70)+(4,00*5,00)+(3,00*5,60)+(5,50*1,75)</t>
  </si>
  <si>
    <t>(43,00+26,00+25,00+24,00)</t>
  </si>
  <si>
    <t>(9,00+2,00+3,00+19,00+3,00+12,00+2,00)</t>
  </si>
  <si>
    <t>(118*0,06)+(131,00*0,03)</t>
  </si>
  <si>
    <t>(17,00*5,00)+(6,00*7,00)</t>
  </si>
  <si>
    <t>Roboty ziemne wykon.koparkami z transp.urobku samochod. samowyładowczymi - z odwozem gruntu na składowiska wskazane przez Inwestora robót (korytowanie)</t>
  </si>
  <si>
    <t>(44,00+26,00+23,00+42,00+27,00)</t>
  </si>
  <si>
    <t>(5,00+2,00+16,00+5,00)</t>
  </si>
  <si>
    <t>(24,00+8,00)</t>
  </si>
  <si>
    <t>Ława betonowa C8/10 z oporem pod krawężniki i obrzeża na podsypce cem.-piaskowej 1:4</t>
  </si>
  <si>
    <t>(162,00+95,00)*0,07+(32,00*0,04)</t>
  </si>
  <si>
    <t xml:space="preserve">Mechaniczne profilowanie i zagęszczenie podłoża w korycie pod warstwy konstrukcyjne nawierzchni w gruncie kat. IV wraz z wywozem nadmiaru na miejsce wskazane przez Inwestora. </t>
  </si>
  <si>
    <t>(800*20%)</t>
  </si>
  <si>
    <t>Mechaniczne rozebranie nawierzchni z kostki betonowej na podsypce cementowo-piaskowej, wraz z wywozem na miejsce wskazane przez Inwestora</t>
  </si>
  <si>
    <t>(160+63,83+63,50)</t>
  </si>
  <si>
    <t>(160,00+63,83+63,50)</t>
  </si>
  <si>
    <t>Podbudowa z mieszanki związanej cementem C5/6 - grubość podbudowy po zagęszczeniu 20 cm (jezdnia)</t>
  </si>
  <si>
    <t>(15,49+32,91+27,93+27,65)</t>
  </si>
  <si>
    <t>(160,00+63,50)</t>
  </si>
  <si>
    <t>(659,83+182,60+9,20)</t>
  </si>
  <si>
    <t>Warstwa wyrównawcza z mieszanki związanej cementem C5/6 - grubość podbudowy po zagęszczeniu śr.8 cm z profilowaniem spadków poprzecznych i podłużnych na istniejacej nawierzchni</t>
  </si>
  <si>
    <t>Roboty przygotowawcze, rozbiórkowe</t>
  </si>
  <si>
    <t>Nawierzchnie</t>
  </si>
  <si>
    <t>Kanalizacja deszczowa</t>
  </si>
  <si>
    <t>Montaż wpustów ulicznych śr. 500mm głębok. 1,73m z płytą denną i pierścieniem odciążającym z wykonaniem wykopu i zasypaniem gruntem zagęszczalnym po montażu studni wraz z zageszczeniem nasypu</t>
  </si>
  <si>
    <t>(5,00+1,00+1,50+10,00+8,00)</t>
  </si>
  <si>
    <t>Kanały z rur z tworzywa sztucznego kl. "T" (SN8) łączonych na wcisk o śr. wewn. 200 mm wraz z wykonaniem wykopu i zasypaniem gruntem zgęszczalnym z zagęszczeniem nasypu</t>
  </si>
  <si>
    <t xml:space="preserve">Nawierzchnie chodnika z kostki betonowej (kolor szary) grub. 6 cm na podsypce piaskowej wraz z regulacją urządzeń sieci podziemnych (istniejące) oraz obróbką krat piwnicznych </t>
  </si>
  <si>
    <t>Nawierzchnie parkingu z kostki betonowej (100% kolor grafit) grub. 8 cm na podsypce cem.-piaskowej 1:4 wraz z regulacją urządzeń sieci podziemnych (istniejące i projektowane)</t>
  </si>
  <si>
    <t>Nawierzchnie jezdni z kostki betonowej (100% kolor szary) grub. 8 cm na podsypce cem.-piaskowej 1:4 wraz z regulacją urządzeń sieci podziemnych (istniejące i projektowane)</t>
  </si>
  <si>
    <t>Nawierzchnie parkingu z kostki betonowej (100% kolor czerwony) grub. 8 cm na podsypce cem.-piaskowej 1:4 wraz z regulacją urządzeń sieci podziemnych (istniejące i projektowane)</t>
  </si>
  <si>
    <t>(64,50+73,68+25,66+54,08)</t>
  </si>
  <si>
    <t>kpl</t>
  </si>
  <si>
    <t>szt</t>
  </si>
  <si>
    <t>Remont studni, montaż płyt nastudziennych, pierścieni odciążających, wymiana pokryw żeliwnych kl. D400 (40t)</t>
  </si>
  <si>
    <t>Demontaż wpustów ulicznych wraz z przykanlikiem. Zasypanie gruntem zagęszczalnym z zagęszczeniem po zdemontowanych urządzeniach</t>
  </si>
  <si>
    <t>11 d.2</t>
  </si>
  <si>
    <t>12 d.2</t>
  </si>
  <si>
    <t>13 d.2</t>
  </si>
  <si>
    <t>14 d.3</t>
  </si>
  <si>
    <t>15 d.3</t>
  </si>
  <si>
    <t>16 d.3</t>
  </si>
  <si>
    <t>17 d.3</t>
  </si>
  <si>
    <t>18 d.3</t>
  </si>
  <si>
    <t>19 d.3</t>
  </si>
  <si>
    <t>20 d.3</t>
  </si>
  <si>
    <t>21 d.3</t>
  </si>
  <si>
    <t>22 d.3</t>
  </si>
  <si>
    <t>23 d.4</t>
  </si>
  <si>
    <t>24 d.4</t>
  </si>
  <si>
    <t>25 d.4</t>
  </si>
  <si>
    <t>26 d.4</t>
  </si>
  <si>
    <t>27 d.4</t>
  </si>
  <si>
    <t>Przebudowa placu przy Przedszkolu w Suszu</t>
  </si>
  <si>
    <t xml:space="preserve">Słownie: </t>
  </si>
  <si>
    <t>Podbudowy, krawężniki, obrzeża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</si>
</sst>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Czcionka tekstu podstawowego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zcionka tekstu podstawowego"/>
      <family val="2"/>
      <charset val="238"/>
    </font>
    <font>
      <b/>
      <sz val="12"/>
      <color theme="1"/>
      <name val="Arial"/>
      <family val="2"/>
      <charset val="238"/>
    </font>
    <font>
      <b/>
      <sz val="12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</borders>
  <cellStyleXfs count="1">
    <xf numFmtId="0" fontId="0" fillId="0" borderId="0"/>
  </cellStyleXfs>
  <cellXfs count="94">
    <xf numFmtId="0" fontId="0" fillId="0" borderId="0" xfId="0"/>
    <xf numFmtId="4" fontId="0" fillId="0" borderId="0" xfId="0" applyNumberFormat="1"/>
    <xf numFmtId="0" fontId="0" fillId="0" borderId="0" xfId="0" applyFont="1"/>
    <xf numFmtId="2" fontId="0" fillId="0" borderId="0" xfId="0" applyNumberFormat="1"/>
    <xf numFmtId="2" fontId="0" fillId="0" borderId="0" xfId="0" applyNumberFormat="1" applyAlignment="1">
      <alignment horizontal="right" vertical="center"/>
    </xf>
    <xf numFmtId="0" fontId="2" fillId="0" borderId="0" xfId="0" applyFont="1"/>
    <xf numFmtId="4" fontId="2" fillId="0" borderId="0" xfId="0" applyNumberFormat="1" applyFont="1"/>
    <xf numFmtId="2" fontId="2" fillId="0" borderId="0" xfId="0" applyNumberFormat="1" applyFont="1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2" fontId="1" fillId="0" borderId="0" xfId="0" applyNumberFormat="1" applyFont="1" applyBorder="1" applyAlignment="1">
      <alignment horizontal="right" vertical="center"/>
    </xf>
    <xf numFmtId="0" fontId="0" fillId="0" borderId="0" xfId="0" applyBorder="1"/>
    <xf numFmtId="0" fontId="1" fillId="0" borderId="0" xfId="0" applyFont="1" applyBorder="1"/>
    <xf numFmtId="0" fontId="0" fillId="0" borderId="0" xfId="0" applyFont="1" applyBorder="1"/>
    <xf numFmtId="2" fontId="0" fillId="0" borderId="0" xfId="0" applyNumberFormat="1" applyBorder="1" applyAlignment="1">
      <alignment horizontal="right" vertical="center"/>
    </xf>
    <xf numFmtId="4" fontId="3" fillId="0" borderId="6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9" xfId="0" applyFont="1" applyBorder="1"/>
    <xf numFmtId="2" fontId="2" fillId="0" borderId="9" xfId="0" applyNumberFormat="1" applyFont="1" applyBorder="1"/>
    <xf numFmtId="0" fontId="2" fillId="0" borderId="8" xfId="0" applyFont="1" applyBorder="1"/>
    <xf numFmtId="0" fontId="4" fillId="0" borderId="9" xfId="0" applyFont="1" applyBorder="1" applyAlignment="1">
      <alignment horizontal="center" vertical="center"/>
    </xf>
    <xf numFmtId="4" fontId="2" fillId="0" borderId="9" xfId="0" applyNumberFormat="1" applyFont="1" applyBorder="1"/>
    <xf numFmtId="4" fontId="2" fillId="0" borderId="10" xfId="0" applyNumberFormat="1" applyFont="1" applyBorder="1"/>
    <xf numFmtId="0" fontId="3" fillId="0" borderId="11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2" fontId="1" fillId="0" borderId="0" xfId="0" applyNumberFormat="1" applyFont="1" applyBorder="1" applyAlignment="1">
      <alignment horizontal="right" vertical="center" wrapText="1"/>
    </xf>
    <xf numFmtId="4" fontId="1" fillId="0" borderId="0" xfId="0" applyNumberFormat="1" applyFont="1" applyBorder="1" applyAlignment="1">
      <alignment horizontal="right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center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4" fontId="1" fillId="0" borderId="15" xfId="0" applyNumberFormat="1" applyFont="1" applyBorder="1" applyAlignment="1">
      <alignment horizontal="right" vertical="center" wrapText="1"/>
    </xf>
    <xf numFmtId="4" fontId="1" fillId="0" borderId="16" xfId="0" applyNumberFormat="1" applyFont="1" applyBorder="1" applyAlignment="1">
      <alignment horizontal="right" vertical="center" wrapText="1"/>
    </xf>
    <xf numFmtId="0" fontId="1" fillId="0" borderId="17" xfId="0" applyFont="1" applyBorder="1" applyAlignment="1">
      <alignment horizontal="center" vertical="center" wrapText="1"/>
    </xf>
    <xf numFmtId="2" fontId="1" fillId="0" borderId="17" xfId="0" applyNumberFormat="1" applyFont="1" applyBorder="1" applyAlignment="1">
      <alignment horizontal="right" vertical="center" wrapText="1"/>
    </xf>
    <xf numFmtId="4" fontId="1" fillId="0" borderId="17" xfId="0" applyNumberFormat="1" applyFont="1" applyBorder="1" applyAlignment="1">
      <alignment horizontal="right" vertical="center" wrapText="1"/>
    </xf>
    <xf numFmtId="4" fontId="1" fillId="0" borderId="18" xfId="0" applyNumberFormat="1" applyFont="1" applyBorder="1" applyAlignment="1">
      <alignment horizontal="right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4" fontId="1" fillId="0" borderId="19" xfId="0" applyNumberFormat="1" applyFont="1" applyBorder="1" applyAlignment="1">
      <alignment horizontal="right" vertical="center" wrapText="1"/>
    </xf>
    <xf numFmtId="4" fontId="1" fillId="0" borderId="20" xfId="0" applyNumberFormat="1" applyFont="1" applyBorder="1" applyAlignment="1">
      <alignment horizontal="right" vertical="center" wrapText="1"/>
    </xf>
    <xf numFmtId="2" fontId="1" fillId="0" borderId="20" xfId="0" applyNumberFormat="1" applyFont="1" applyBorder="1" applyAlignment="1">
      <alignment horizontal="right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2" fontId="1" fillId="0" borderId="21" xfId="0" applyNumberFormat="1" applyFont="1" applyBorder="1" applyAlignment="1">
      <alignment horizontal="right" vertical="center" wrapText="1"/>
    </xf>
    <xf numFmtId="4" fontId="1" fillId="0" borderId="23" xfId="0" applyNumberFormat="1" applyFont="1" applyBorder="1" applyAlignment="1">
      <alignment horizontal="right" vertical="center" wrapText="1"/>
    </xf>
    <xf numFmtId="2" fontId="1" fillId="0" borderId="19" xfId="0" applyNumberFormat="1" applyFont="1" applyBorder="1" applyAlignment="1">
      <alignment horizontal="righ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2" fontId="1" fillId="0" borderId="16" xfId="0" applyNumberFormat="1" applyFont="1" applyBorder="1" applyAlignment="1">
      <alignment horizontal="right" vertical="center" wrapText="1"/>
    </xf>
    <xf numFmtId="0" fontId="1" fillId="0" borderId="22" xfId="0" applyFont="1" applyBorder="1" applyAlignment="1">
      <alignment horizontal="left" vertical="center" wrapText="1"/>
    </xf>
    <xf numFmtId="2" fontId="1" fillId="0" borderId="23" xfId="0" applyNumberFormat="1" applyFont="1" applyBorder="1" applyAlignment="1">
      <alignment horizontal="right" vertical="center" wrapText="1"/>
    </xf>
    <xf numFmtId="4" fontId="1" fillId="0" borderId="21" xfId="0" applyNumberFormat="1" applyFont="1" applyBorder="1" applyAlignment="1">
      <alignment horizontal="right" vertical="center" wrapText="1"/>
    </xf>
    <xf numFmtId="0" fontId="1" fillId="0" borderId="21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center" vertical="center" wrapText="1"/>
    </xf>
    <xf numFmtId="2" fontId="3" fillId="0" borderId="12" xfId="0" applyNumberFormat="1" applyFont="1" applyBorder="1" applyAlignment="1">
      <alignment vertical="center" wrapText="1"/>
    </xf>
    <xf numFmtId="2" fontId="1" fillId="0" borderId="20" xfId="0" applyNumberFormat="1" applyFont="1" applyBorder="1" applyAlignment="1">
      <alignment horizontal="left" vertical="center" wrapText="1"/>
    </xf>
    <xf numFmtId="2" fontId="1" fillId="0" borderId="21" xfId="0" applyNumberFormat="1" applyFont="1" applyBorder="1" applyAlignment="1">
      <alignment horizontal="left" vertical="center" wrapText="1"/>
    </xf>
    <xf numFmtId="0" fontId="1" fillId="0" borderId="25" xfId="0" applyFont="1" applyBorder="1" applyAlignment="1">
      <alignment horizontal="center" vertical="center" wrapText="1"/>
    </xf>
    <xf numFmtId="2" fontId="1" fillId="0" borderId="0" xfId="0" applyNumberFormat="1" applyFont="1" applyBorder="1" applyAlignment="1">
      <alignment horizontal="lef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4" fontId="1" fillId="0" borderId="10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right" vertical="center" wrapText="1"/>
    </xf>
    <xf numFmtId="0" fontId="3" fillId="0" borderId="8" xfId="0" applyFont="1" applyBorder="1" applyAlignment="1">
      <alignment vertical="center" wrapText="1"/>
    </xf>
    <xf numFmtId="0" fontId="1" fillId="0" borderId="2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1" fillId="0" borderId="12" xfId="0" applyFont="1" applyBorder="1" applyAlignment="1">
      <alignment vertical="center" wrapText="1"/>
    </xf>
    <xf numFmtId="0" fontId="1" fillId="0" borderId="26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2" fontId="1" fillId="0" borderId="23" xfId="0" applyNumberFormat="1" applyFont="1" applyBorder="1" applyAlignment="1">
      <alignment horizontal="left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right"/>
    </xf>
    <xf numFmtId="4" fontId="2" fillId="0" borderId="9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horizontal="right"/>
    </xf>
    <xf numFmtId="0" fontId="3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2" fontId="3" fillId="0" borderId="6" xfId="0" applyNumberFormat="1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75"/>
  <sheetViews>
    <sheetView tabSelected="1" topLeftCell="A51" zoomScale="80" zoomScaleNormal="80" workbookViewId="0">
      <selection activeCell="G71" sqref="A1:G71"/>
    </sheetView>
  </sheetViews>
  <sheetFormatPr defaultRowHeight="14.25"/>
  <cols>
    <col min="2" max="2" width="7.875" customWidth="1"/>
    <col min="3" max="3" width="63.75" customWidth="1"/>
    <col min="4" max="4" width="8.875" style="1" customWidth="1"/>
    <col min="5" max="5" width="11.875" style="3" customWidth="1"/>
    <col min="6" max="6" width="10.75" style="1" customWidth="1"/>
    <col min="7" max="7" width="13.375" style="1" customWidth="1"/>
    <col min="10" max="10" width="9" style="4"/>
  </cols>
  <sheetData>
    <row r="1" spans="2:12" ht="20.100000000000001" customHeight="1">
      <c r="B1" t="s">
        <v>37</v>
      </c>
      <c r="F1" s="84" t="s">
        <v>38</v>
      </c>
      <c r="G1" s="84"/>
    </row>
    <row r="2" spans="2:12" ht="20.100000000000001" customHeight="1"/>
    <row r="3" spans="2:12" ht="22.5" customHeight="1">
      <c r="B3" s="21"/>
      <c r="C3" s="22" t="s">
        <v>35</v>
      </c>
      <c r="D3" s="23"/>
      <c r="E3" s="24"/>
      <c r="F3" s="85"/>
      <c r="G3" s="86"/>
      <c r="H3" s="12"/>
      <c r="I3" s="12"/>
      <c r="J3" s="10"/>
      <c r="K3" s="11"/>
      <c r="L3" s="11"/>
    </row>
    <row r="4" spans="2:12" ht="35.1" customHeight="1">
      <c r="B4" s="25"/>
      <c r="C4" s="26" t="s">
        <v>95</v>
      </c>
      <c r="D4" s="23"/>
      <c r="E4" s="24"/>
      <c r="F4" s="27"/>
      <c r="G4" s="28"/>
      <c r="H4" s="12"/>
      <c r="I4" s="12"/>
      <c r="J4" s="10"/>
      <c r="K4" s="11"/>
      <c r="L4" s="11"/>
    </row>
    <row r="5" spans="2:12" ht="24" customHeight="1">
      <c r="B5" s="90" t="s">
        <v>0</v>
      </c>
      <c r="C5" s="90" t="s">
        <v>4</v>
      </c>
      <c r="D5" s="90" t="s">
        <v>5</v>
      </c>
      <c r="E5" s="92" t="s">
        <v>6</v>
      </c>
      <c r="F5" s="15" t="s">
        <v>7</v>
      </c>
      <c r="G5" s="15" t="s">
        <v>1</v>
      </c>
      <c r="H5" s="12"/>
      <c r="I5" s="12"/>
      <c r="J5" s="10"/>
      <c r="K5" s="11"/>
      <c r="L5" s="11"/>
    </row>
    <row r="6" spans="2:12" ht="21.75" customHeight="1">
      <c r="B6" s="90"/>
      <c r="C6" s="90"/>
      <c r="D6" s="90"/>
      <c r="E6" s="92"/>
      <c r="F6" s="15" t="s">
        <v>8</v>
      </c>
      <c r="G6" s="15" t="s">
        <v>8</v>
      </c>
      <c r="H6" s="12"/>
      <c r="I6" s="12"/>
      <c r="J6" s="10"/>
      <c r="K6" s="11"/>
      <c r="L6" s="11"/>
    </row>
    <row r="7" spans="2:12" ht="19.5" customHeight="1">
      <c r="B7" s="91"/>
      <c r="C7" s="91"/>
      <c r="D7" s="91"/>
      <c r="E7" s="93"/>
      <c r="F7" s="16"/>
      <c r="G7" s="17" t="s">
        <v>36</v>
      </c>
      <c r="H7" s="12"/>
      <c r="I7" s="12"/>
      <c r="J7" s="10"/>
      <c r="K7" s="11"/>
      <c r="L7" s="11"/>
    </row>
    <row r="8" spans="2:12" ht="22.5" customHeight="1">
      <c r="B8" s="8">
        <v>1</v>
      </c>
      <c r="C8" s="8">
        <v>2</v>
      </c>
      <c r="D8" s="19">
        <v>3</v>
      </c>
      <c r="E8" s="19">
        <v>4</v>
      </c>
      <c r="F8" s="19">
        <v>5</v>
      </c>
      <c r="G8" s="19">
        <v>6</v>
      </c>
      <c r="H8" s="12"/>
      <c r="I8" s="12"/>
      <c r="J8" s="10"/>
      <c r="K8" s="11"/>
      <c r="L8" s="11"/>
    </row>
    <row r="9" spans="2:12" ht="23.25" customHeight="1">
      <c r="B9" s="20">
        <v>1</v>
      </c>
      <c r="C9" s="29" t="s">
        <v>63</v>
      </c>
      <c r="D9" s="30"/>
      <c r="E9" s="65"/>
      <c r="F9" s="30"/>
      <c r="G9" s="31"/>
      <c r="H9" s="12"/>
      <c r="I9" s="12"/>
      <c r="J9" s="10"/>
      <c r="K9" s="11"/>
      <c r="L9" s="11"/>
    </row>
    <row r="10" spans="2:12" ht="51" customHeight="1">
      <c r="B10" s="46" t="s">
        <v>13</v>
      </c>
      <c r="C10" s="37" t="s">
        <v>14</v>
      </c>
      <c r="D10" s="36" t="s">
        <v>9</v>
      </c>
      <c r="E10" s="55">
        <f>(70*30)/10000</f>
        <v>0.21</v>
      </c>
      <c r="F10" s="41"/>
      <c r="G10" s="41"/>
      <c r="H10" s="12"/>
      <c r="I10" s="12"/>
      <c r="J10" s="10"/>
      <c r="K10" s="11"/>
      <c r="L10" s="11"/>
    </row>
    <row r="11" spans="2:12" ht="20.25" customHeight="1">
      <c r="B11" s="51"/>
      <c r="C11" s="33" t="s">
        <v>39</v>
      </c>
      <c r="D11" s="52"/>
      <c r="E11" s="53"/>
      <c r="F11" s="54"/>
      <c r="G11" s="54"/>
      <c r="H11" s="12"/>
      <c r="I11" s="12"/>
      <c r="J11" s="10"/>
      <c r="K11" s="11"/>
      <c r="L11" s="11"/>
    </row>
    <row r="12" spans="2:12" ht="42.75" customHeight="1">
      <c r="B12" s="46" t="s">
        <v>15</v>
      </c>
      <c r="C12" s="58" t="s">
        <v>40</v>
      </c>
      <c r="D12" s="46" t="s">
        <v>10</v>
      </c>
      <c r="E12" s="59">
        <f>800*20%</f>
        <v>160</v>
      </c>
      <c r="F12" s="48"/>
      <c r="G12" s="48"/>
      <c r="H12" s="12"/>
      <c r="I12" s="12"/>
      <c r="J12" s="10"/>
      <c r="K12" s="11"/>
      <c r="L12" s="11"/>
    </row>
    <row r="13" spans="2:12" ht="20.25" customHeight="1">
      <c r="B13" s="51"/>
      <c r="C13" s="60" t="s">
        <v>54</v>
      </c>
      <c r="D13" s="51"/>
      <c r="E13" s="61"/>
      <c r="F13" s="62"/>
      <c r="G13" s="62"/>
      <c r="H13" s="12"/>
      <c r="I13" s="12"/>
      <c r="J13" s="10"/>
      <c r="K13" s="11"/>
      <c r="L13" s="11"/>
    </row>
    <row r="14" spans="2:12" ht="39.75" customHeight="1">
      <c r="B14" s="36" t="s">
        <v>16</v>
      </c>
      <c r="C14" s="56" t="s">
        <v>41</v>
      </c>
      <c r="D14" s="38" t="s">
        <v>10</v>
      </c>
      <c r="E14" s="55">
        <f>800*20%</f>
        <v>160</v>
      </c>
      <c r="F14" s="40"/>
      <c r="G14" s="48"/>
      <c r="H14" s="12"/>
      <c r="I14" s="12"/>
      <c r="J14" s="10"/>
      <c r="K14" s="11"/>
      <c r="L14" s="11"/>
    </row>
    <row r="15" spans="2:12" ht="21.75" customHeight="1">
      <c r="B15" s="52"/>
      <c r="C15" s="63" t="s">
        <v>54</v>
      </c>
      <c r="D15" s="32"/>
      <c r="E15" s="53"/>
      <c r="F15" s="35"/>
      <c r="G15" s="62"/>
      <c r="H15" s="12"/>
      <c r="I15" s="12"/>
      <c r="J15" s="10"/>
      <c r="K15" s="11"/>
      <c r="L15" s="11"/>
    </row>
    <row r="16" spans="2:12" ht="53.25" customHeight="1">
      <c r="B16" s="46" t="s">
        <v>17</v>
      </c>
      <c r="C16" s="56" t="s">
        <v>55</v>
      </c>
      <c r="D16" s="36" t="s">
        <v>10</v>
      </c>
      <c r="E16" s="55">
        <f>(2*8.7)+(4*5)+(3*5.6)+(5.5*1.75)</f>
        <v>63.824999999999996</v>
      </c>
      <c r="F16" s="41"/>
      <c r="G16" s="48"/>
      <c r="H16" s="12"/>
      <c r="I16" s="12"/>
      <c r="J16" s="10"/>
      <c r="K16" s="11"/>
      <c r="L16" s="11"/>
    </row>
    <row r="17" spans="2:12" ht="21" customHeight="1">
      <c r="B17" s="51"/>
      <c r="C17" s="63" t="s">
        <v>42</v>
      </c>
      <c r="D17" s="52"/>
      <c r="E17" s="53"/>
      <c r="F17" s="54"/>
      <c r="G17" s="62"/>
      <c r="H17" s="12"/>
      <c r="I17" s="12"/>
      <c r="J17" s="10"/>
      <c r="K17" s="11"/>
      <c r="L17" s="11"/>
    </row>
    <row r="18" spans="2:12" ht="45.75" customHeight="1">
      <c r="B18" s="46" t="s">
        <v>18</v>
      </c>
      <c r="C18" s="56" t="s">
        <v>19</v>
      </c>
      <c r="D18" s="46" t="s">
        <v>10</v>
      </c>
      <c r="E18" s="55">
        <f>(2*8.7)+(4*5)+(3*5.6)+(5.5*1.75)</f>
        <v>63.824999999999996</v>
      </c>
      <c r="F18" s="48"/>
      <c r="G18" s="48"/>
      <c r="H18" s="12"/>
      <c r="I18" s="12"/>
      <c r="J18" s="10"/>
      <c r="K18" s="11"/>
      <c r="L18" s="11"/>
    </row>
    <row r="19" spans="2:12" ht="20.25" customHeight="1">
      <c r="B19" s="47"/>
      <c r="C19" s="57" t="s">
        <v>42</v>
      </c>
      <c r="D19" s="47"/>
      <c r="E19" s="50"/>
      <c r="F19" s="49"/>
      <c r="G19" s="49"/>
      <c r="H19" s="12"/>
      <c r="I19" s="12"/>
      <c r="J19" s="10"/>
      <c r="K19" s="11"/>
      <c r="L19" s="11"/>
    </row>
    <row r="20" spans="2:12" ht="42.75" customHeight="1">
      <c r="B20" s="46" t="s">
        <v>20</v>
      </c>
      <c r="C20" s="56" t="s">
        <v>23</v>
      </c>
      <c r="D20" s="46" t="s">
        <v>12</v>
      </c>
      <c r="E20" s="55">
        <f>43+26+25+24</f>
        <v>118</v>
      </c>
      <c r="F20" s="48"/>
      <c r="G20" s="48"/>
      <c r="H20" s="12"/>
      <c r="I20" s="12"/>
      <c r="J20" s="10"/>
      <c r="K20" s="11"/>
      <c r="L20" s="11"/>
    </row>
    <row r="21" spans="2:12" ht="21.75" customHeight="1">
      <c r="B21" s="51"/>
      <c r="C21" s="63" t="s">
        <v>43</v>
      </c>
      <c r="D21" s="51"/>
      <c r="E21" s="53"/>
      <c r="F21" s="62"/>
      <c r="G21" s="62"/>
      <c r="H21" s="12"/>
      <c r="I21" s="12"/>
      <c r="J21" s="10"/>
      <c r="K21" s="11"/>
      <c r="L21" s="11"/>
    </row>
    <row r="22" spans="2:12" ht="38.25" customHeight="1">
      <c r="B22" s="46" t="s">
        <v>21</v>
      </c>
      <c r="C22" s="56" t="s">
        <v>25</v>
      </c>
      <c r="D22" s="46" t="s">
        <v>12</v>
      </c>
      <c r="E22" s="39">
        <f>92+3+19+3+12+2</f>
        <v>131</v>
      </c>
      <c r="F22" s="48"/>
      <c r="G22" s="41"/>
      <c r="H22" s="12"/>
      <c r="I22" s="12"/>
      <c r="J22" s="10"/>
      <c r="K22" s="11"/>
      <c r="L22" s="11"/>
    </row>
    <row r="23" spans="2:12" ht="19.5" customHeight="1">
      <c r="B23" s="51"/>
      <c r="C23" s="63" t="s">
        <v>44</v>
      </c>
      <c r="D23" s="51"/>
      <c r="E23" s="34"/>
      <c r="F23" s="62"/>
      <c r="G23" s="54"/>
      <c r="H23" s="12"/>
      <c r="I23" s="12"/>
      <c r="J23" s="10"/>
      <c r="K23" s="11"/>
      <c r="L23" s="11"/>
    </row>
    <row r="24" spans="2:12" ht="45.75" customHeight="1">
      <c r="B24" s="46" t="s">
        <v>22</v>
      </c>
      <c r="C24" s="56" t="s">
        <v>27</v>
      </c>
      <c r="D24" s="46" t="s">
        <v>11</v>
      </c>
      <c r="E24" s="55">
        <f>(118*0.06)+(131*0.03)</f>
        <v>11.01</v>
      </c>
      <c r="F24" s="48"/>
      <c r="G24" s="41"/>
      <c r="H24" s="12"/>
      <c r="I24" s="12"/>
      <c r="J24" s="10"/>
      <c r="K24" s="11"/>
      <c r="L24" s="11"/>
    </row>
    <row r="25" spans="2:12" ht="21" customHeight="1">
      <c r="B25" s="51"/>
      <c r="C25" s="63" t="s">
        <v>45</v>
      </c>
      <c r="D25" s="51"/>
      <c r="E25" s="53"/>
      <c r="F25" s="62"/>
      <c r="G25" s="54"/>
      <c r="H25" s="12"/>
      <c r="I25" s="12"/>
      <c r="J25" s="10"/>
      <c r="K25" s="11"/>
      <c r="L25" s="11"/>
    </row>
    <row r="26" spans="2:12" s="2" customFormat="1" ht="55.5" customHeight="1">
      <c r="B26" s="46" t="s">
        <v>24</v>
      </c>
      <c r="C26" s="56" t="s">
        <v>47</v>
      </c>
      <c r="D26" s="46" t="s">
        <v>11</v>
      </c>
      <c r="E26" s="55">
        <f>(17*5*0.5)+(6*7*0.5)</f>
        <v>63.5</v>
      </c>
      <c r="F26" s="48"/>
      <c r="G26" s="48"/>
      <c r="H26" s="12"/>
      <c r="I26" s="12"/>
      <c r="J26" s="10"/>
      <c r="K26" s="13"/>
      <c r="L26" s="13"/>
    </row>
    <row r="27" spans="2:12" s="2" customFormat="1" ht="21.75" customHeight="1">
      <c r="B27" s="51"/>
      <c r="C27" s="63" t="s">
        <v>46</v>
      </c>
      <c r="D27" s="51"/>
      <c r="E27" s="53"/>
      <c r="F27" s="62"/>
      <c r="G27" s="62"/>
      <c r="H27" s="12"/>
      <c r="I27" s="12"/>
      <c r="J27" s="10"/>
      <c r="K27" s="13"/>
      <c r="L27" s="13"/>
    </row>
    <row r="28" spans="2:12" s="2" customFormat="1" ht="55.5" customHeight="1">
      <c r="B28" s="46" t="s">
        <v>26</v>
      </c>
      <c r="C28" s="56" t="s">
        <v>77</v>
      </c>
      <c r="D28" s="46" t="s">
        <v>74</v>
      </c>
      <c r="E28" s="55">
        <v>2</v>
      </c>
      <c r="F28" s="48"/>
      <c r="G28" s="48"/>
      <c r="H28" s="12"/>
      <c r="I28" s="12"/>
      <c r="J28" s="10"/>
      <c r="K28" s="13"/>
      <c r="L28" s="13"/>
    </row>
    <row r="29" spans="2:12" s="2" customFormat="1" ht="21.75" customHeight="1">
      <c r="B29" s="51"/>
      <c r="C29" s="67">
        <v>2</v>
      </c>
      <c r="D29" s="51"/>
      <c r="E29" s="53"/>
      <c r="F29" s="62"/>
      <c r="G29" s="62"/>
      <c r="H29" s="12"/>
      <c r="I29" s="12"/>
      <c r="J29" s="10"/>
      <c r="K29" s="13"/>
      <c r="L29" s="13"/>
    </row>
    <row r="30" spans="2:12" s="2" customFormat="1" ht="21.75" customHeight="1">
      <c r="B30" s="82">
        <v>2</v>
      </c>
      <c r="C30" s="77" t="s">
        <v>65</v>
      </c>
      <c r="D30" s="72"/>
      <c r="E30" s="70"/>
      <c r="F30" s="73"/>
      <c r="G30" s="71"/>
      <c r="H30" s="12"/>
      <c r="I30" s="12"/>
      <c r="J30" s="10"/>
      <c r="K30" s="13"/>
      <c r="L30" s="13"/>
    </row>
    <row r="31" spans="2:12" s="2" customFormat="1" ht="75" customHeight="1">
      <c r="B31" s="46" t="s">
        <v>78</v>
      </c>
      <c r="C31" s="78" t="s">
        <v>66</v>
      </c>
      <c r="D31" s="46" t="s">
        <v>75</v>
      </c>
      <c r="E31" s="55">
        <v>4</v>
      </c>
      <c r="F31" s="48"/>
      <c r="G31" s="48"/>
      <c r="H31" s="12"/>
      <c r="I31" s="12"/>
      <c r="J31" s="10"/>
      <c r="K31" s="13"/>
      <c r="L31" s="13"/>
    </row>
    <row r="32" spans="2:12" s="2" customFormat="1" ht="21.75" customHeight="1">
      <c r="B32" s="47"/>
      <c r="C32" s="69">
        <v>4</v>
      </c>
      <c r="D32" s="47"/>
      <c r="E32" s="50"/>
      <c r="F32" s="49"/>
      <c r="G32" s="49"/>
      <c r="H32" s="12"/>
      <c r="I32" s="12"/>
      <c r="J32" s="10"/>
      <c r="K32" s="13"/>
      <c r="L32" s="13"/>
    </row>
    <row r="33" spans="2:12" s="2" customFormat="1" ht="57.75" customHeight="1">
      <c r="B33" s="46" t="s">
        <v>79</v>
      </c>
      <c r="C33" s="80" t="s">
        <v>68</v>
      </c>
      <c r="D33" s="51" t="s">
        <v>12</v>
      </c>
      <c r="E33" s="53">
        <f>5+1+1.5+10+8</f>
        <v>25.5</v>
      </c>
      <c r="F33" s="62"/>
      <c r="G33" s="62"/>
      <c r="H33" s="12"/>
      <c r="I33" s="12"/>
      <c r="J33" s="10"/>
      <c r="K33" s="13"/>
      <c r="L33" s="13"/>
    </row>
    <row r="34" spans="2:12" s="2" customFormat="1" ht="21.75" customHeight="1">
      <c r="B34" s="47"/>
      <c r="C34" s="81" t="s">
        <v>67</v>
      </c>
      <c r="D34" s="51"/>
      <c r="E34" s="53"/>
      <c r="F34" s="62"/>
      <c r="G34" s="62"/>
      <c r="H34" s="12"/>
      <c r="I34" s="12"/>
      <c r="J34" s="10"/>
      <c r="K34" s="13"/>
      <c r="L34" s="13"/>
    </row>
    <row r="35" spans="2:12" s="2" customFormat="1" ht="42" customHeight="1">
      <c r="B35" s="51" t="s">
        <v>80</v>
      </c>
      <c r="C35" s="79" t="s">
        <v>76</v>
      </c>
      <c r="D35" s="46" t="s">
        <v>74</v>
      </c>
      <c r="E35" s="55">
        <v>8</v>
      </c>
      <c r="F35" s="48"/>
      <c r="G35" s="48"/>
      <c r="H35" s="12"/>
      <c r="I35" s="12"/>
      <c r="J35" s="10"/>
      <c r="K35" s="13"/>
      <c r="L35" s="13"/>
    </row>
    <row r="36" spans="2:12" s="2" customFormat="1" ht="21.75" customHeight="1">
      <c r="B36" s="51"/>
      <c r="C36" s="66">
        <v>8</v>
      </c>
      <c r="D36" s="47"/>
      <c r="E36" s="50"/>
      <c r="F36" s="49"/>
      <c r="G36" s="49"/>
      <c r="H36" s="12"/>
      <c r="I36" s="12"/>
      <c r="J36" s="10"/>
      <c r="K36" s="13"/>
      <c r="L36" s="13"/>
    </row>
    <row r="37" spans="2:12" s="2" customFormat="1" ht="21.75" customHeight="1">
      <c r="B37" s="82">
        <v>3</v>
      </c>
      <c r="C37" s="74" t="s">
        <v>97</v>
      </c>
      <c r="D37" s="72"/>
      <c r="E37" s="70"/>
      <c r="F37" s="73"/>
      <c r="G37" s="71"/>
      <c r="H37" s="12"/>
      <c r="I37" s="12"/>
      <c r="J37" s="10"/>
      <c r="K37" s="13"/>
      <c r="L37" s="13"/>
    </row>
    <row r="38" spans="2:12" ht="36.75" customHeight="1">
      <c r="B38" s="51" t="s">
        <v>81</v>
      </c>
      <c r="C38" s="63" t="s">
        <v>51</v>
      </c>
      <c r="D38" s="64" t="s">
        <v>11</v>
      </c>
      <c r="E38" s="34">
        <f>(162+95)*0.07+(32*0.04)</f>
        <v>19.270000000000003</v>
      </c>
      <c r="F38" s="62"/>
      <c r="G38" s="54"/>
      <c r="H38" s="11"/>
      <c r="I38" s="11"/>
      <c r="J38" s="14"/>
      <c r="K38" s="11"/>
      <c r="L38" s="11"/>
    </row>
    <row r="39" spans="2:12" ht="22.5" customHeight="1">
      <c r="B39" s="47"/>
      <c r="C39" s="57" t="s">
        <v>52</v>
      </c>
      <c r="D39" s="64"/>
      <c r="E39" s="34"/>
      <c r="F39" s="62"/>
      <c r="G39" s="54"/>
      <c r="H39" s="11"/>
      <c r="I39" s="11"/>
      <c r="J39" s="14"/>
      <c r="K39" s="11"/>
      <c r="L39" s="11"/>
    </row>
    <row r="40" spans="2:12" ht="34.5" customHeight="1">
      <c r="B40" s="51" t="s">
        <v>82</v>
      </c>
      <c r="C40" s="56" t="s">
        <v>28</v>
      </c>
      <c r="D40" s="46" t="s">
        <v>12</v>
      </c>
      <c r="E40" s="55">
        <f>44+26+23+42+27</f>
        <v>162</v>
      </c>
      <c r="F40" s="48"/>
      <c r="G40" s="41"/>
      <c r="H40" s="11"/>
      <c r="I40" s="11"/>
      <c r="J40" s="14"/>
      <c r="K40" s="11"/>
      <c r="L40" s="11"/>
    </row>
    <row r="41" spans="2:12" ht="22.5" customHeight="1">
      <c r="B41" s="51"/>
      <c r="C41" s="57" t="s">
        <v>48</v>
      </c>
      <c r="D41" s="47"/>
      <c r="E41" s="50"/>
      <c r="F41" s="49"/>
      <c r="G41" s="45"/>
      <c r="H41" s="11"/>
      <c r="I41" s="11"/>
      <c r="J41" s="14"/>
      <c r="K41" s="11"/>
      <c r="L41" s="11"/>
    </row>
    <row r="42" spans="2:12" ht="38.25" customHeight="1">
      <c r="B42" s="46" t="s">
        <v>83</v>
      </c>
      <c r="C42" s="56" t="s">
        <v>29</v>
      </c>
      <c r="D42" s="46" t="s">
        <v>12</v>
      </c>
      <c r="E42" s="55">
        <v>95</v>
      </c>
      <c r="F42" s="48"/>
      <c r="G42" s="41"/>
    </row>
    <row r="43" spans="2:12" ht="21" customHeight="1">
      <c r="B43" s="51"/>
      <c r="C43" s="63" t="s">
        <v>49</v>
      </c>
      <c r="D43" s="51"/>
      <c r="E43" s="53"/>
      <c r="F43" s="62"/>
      <c r="G43" s="54"/>
    </row>
    <row r="44" spans="2:12" ht="40.5" customHeight="1">
      <c r="B44" s="46" t="s">
        <v>84</v>
      </c>
      <c r="C44" s="56" t="s">
        <v>32</v>
      </c>
      <c r="D44" s="46" t="s">
        <v>12</v>
      </c>
      <c r="E44" s="39">
        <f>24+8</f>
        <v>32</v>
      </c>
      <c r="F44" s="48"/>
      <c r="G44" s="41"/>
    </row>
    <row r="45" spans="2:12" ht="21" customHeight="1">
      <c r="B45" s="47"/>
      <c r="C45" s="57" t="s">
        <v>50</v>
      </c>
      <c r="D45" s="47"/>
      <c r="E45" s="43"/>
      <c r="F45" s="49"/>
      <c r="G45" s="45"/>
    </row>
    <row r="46" spans="2:12" ht="60" customHeight="1">
      <c r="B46" s="51" t="s">
        <v>85</v>
      </c>
      <c r="C46" s="63" t="s">
        <v>53</v>
      </c>
      <c r="D46" s="51" t="s">
        <v>10</v>
      </c>
      <c r="E46" s="53">
        <f>160+63.83+63.5</f>
        <v>287.33</v>
      </c>
      <c r="F46" s="62"/>
      <c r="G46" s="54"/>
    </row>
    <row r="47" spans="2:12" ht="21.75" customHeight="1">
      <c r="B47" s="51"/>
      <c r="C47" s="57" t="s">
        <v>56</v>
      </c>
      <c r="D47" s="47"/>
      <c r="E47" s="50"/>
      <c r="F47" s="49"/>
      <c r="G47" s="45"/>
    </row>
    <row r="48" spans="2:12" ht="36" customHeight="1">
      <c r="B48" s="46" t="s">
        <v>86</v>
      </c>
      <c r="C48" s="63" t="s">
        <v>30</v>
      </c>
      <c r="D48" s="46" t="s">
        <v>10</v>
      </c>
      <c r="E48" s="55">
        <f>160+63.83+63.5</f>
        <v>287.33</v>
      </c>
      <c r="F48" s="48"/>
      <c r="G48" s="41"/>
    </row>
    <row r="49" spans="2:7" ht="22.5" customHeight="1">
      <c r="B49" s="51"/>
      <c r="C49" s="63" t="s">
        <v>57</v>
      </c>
      <c r="D49" s="51"/>
      <c r="E49" s="53"/>
      <c r="F49" s="62"/>
      <c r="G49" s="54"/>
    </row>
    <row r="50" spans="2:7" ht="38.25" customHeight="1">
      <c r="B50" s="46" t="s">
        <v>87</v>
      </c>
      <c r="C50" s="56" t="s">
        <v>33</v>
      </c>
      <c r="D50" s="38" t="s">
        <v>10</v>
      </c>
      <c r="E50" s="55">
        <f>15.49+32.91+27.93+27.65</f>
        <v>103.97999999999999</v>
      </c>
      <c r="F50" s="40"/>
      <c r="G50" s="48"/>
    </row>
    <row r="51" spans="2:7" ht="22.5" customHeight="1">
      <c r="B51" s="47"/>
      <c r="C51" s="63" t="s">
        <v>59</v>
      </c>
      <c r="D51" s="42"/>
      <c r="E51" s="50"/>
      <c r="F51" s="44"/>
      <c r="G51" s="49"/>
    </row>
    <row r="52" spans="2:7" ht="38.25" customHeight="1">
      <c r="B52" s="46" t="s">
        <v>88</v>
      </c>
      <c r="C52" s="56" t="s">
        <v>58</v>
      </c>
      <c r="D52" s="38" t="s">
        <v>10</v>
      </c>
      <c r="E52" s="55">
        <f>160+63.83+63.5</f>
        <v>287.33</v>
      </c>
      <c r="F52" s="40"/>
      <c r="G52" s="48"/>
    </row>
    <row r="53" spans="2:7" ht="22.5" customHeight="1">
      <c r="B53" s="47"/>
      <c r="C53" s="57" t="s">
        <v>60</v>
      </c>
      <c r="D53" s="42"/>
      <c r="E53" s="50"/>
      <c r="F53" s="44"/>
      <c r="G53" s="49"/>
    </row>
    <row r="54" spans="2:7" ht="51.75" customHeight="1">
      <c r="B54" s="36" t="s">
        <v>89</v>
      </c>
      <c r="C54" s="58" t="s">
        <v>62</v>
      </c>
      <c r="D54" s="46" t="s">
        <v>10</v>
      </c>
      <c r="E54" s="39">
        <f>659.83+182.6+9.2</f>
        <v>851.63000000000011</v>
      </c>
      <c r="F54" s="48"/>
      <c r="G54" s="41"/>
    </row>
    <row r="55" spans="2:7" ht="22.5" customHeight="1">
      <c r="B55" s="68"/>
      <c r="C55" s="75" t="s">
        <v>61</v>
      </c>
      <c r="D55" s="47"/>
      <c r="E55" s="43"/>
      <c r="F55" s="49"/>
      <c r="G55" s="45"/>
    </row>
    <row r="56" spans="2:7" ht="22.5" customHeight="1">
      <c r="B56" s="83">
        <v>4</v>
      </c>
      <c r="C56" s="76" t="s">
        <v>64</v>
      </c>
      <c r="D56" s="72"/>
      <c r="E56" s="70"/>
      <c r="F56" s="73"/>
      <c r="G56" s="71"/>
    </row>
    <row r="57" spans="2:7" ht="57.75" customHeight="1">
      <c r="B57" s="46" t="s">
        <v>90</v>
      </c>
      <c r="C57" s="63" t="s">
        <v>71</v>
      </c>
      <c r="D57" s="32" t="s">
        <v>10</v>
      </c>
      <c r="E57" s="53">
        <v>659.83</v>
      </c>
      <c r="F57" s="35"/>
      <c r="G57" s="62"/>
    </row>
    <row r="58" spans="2:7" ht="21.75" customHeight="1">
      <c r="B58" s="47"/>
      <c r="C58" s="57">
        <v>659.83</v>
      </c>
      <c r="D58" s="42"/>
      <c r="E58" s="50"/>
      <c r="F58" s="44"/>
      <c r="G58" s="49"/>
    </row>
    <row r="59" spans="2:7" ht="57.75" customHeight="1">
      <c r="B59" s="46" t="s">
        <v>91</v>
      </c>
      <c r="C59" s="56" t="s">
        <v>70</v>
      </c>
      <c r="D59" s="38" t="s">
        <v>10</v>
      </c>
      <c r="E59" s="55">
        <v>182.6</v>
      </c>
      <c r="F59" s="40"/>
      <c r="G59" s="48"/>
    </row>
    <row r="60" spans="2:7" ht="21.75" customHeight="1">
      <c r="B60" s="47"/>
      <c r="C60" s="66">
        <v>182.6</v>
      </c>
      <c r="D60" s="42"/>
      <c r="E60" s="50"/>
      <c r="F60" s="44"/>
      <c r="G60" s="49"/>
    </row>
    <row r="61" spans="2:7" ht="57.75" customHeight="1">
      <c r="B61" s="46" t="s">
        <v>92</v>
      </c>
      <c r="C61" s="56" t="s">
        <v>72</v>
      </c>
      <c r="D61" s="38" t="s">
        <v>10</v>
      </c>
      <c r="E61" s="55">
        <v>9.1999999999999993</v>
      </c>
      <c r="F61" s="40"/>
      <c r="G61" s="48"/>
    </row>
    <row r="62" spans="2:7" ht="21.75" customHeight="1">
      <c r="B62" s="47"/>
      <c r="C62" s="67">
        <v>9.1999999999999993</v>
      </c>
      <c r="D62" s="42"/>
      <c r="E62" s="50"/>
      <c r="F62" s="44"/>
      <c r="G62" s="49"/>
    </row>
    <row r="63" spans="2:7" ht="57.75" customHeight="1">
      <c r="B63" s="36" t="s">
        <v>93</v>
      </c>
      <c r="C63" s="56" t="s">
        <v>69</v>
      </c>
      <c r="D63" s="38" t="s">
        <v>10</v>
      </c>
      <c r="E63" s="55">
        <v>103.98</v>
      </c>
      <c r="F63" s="40"/>
      <c r="G63" s="48"/>
    </row>
    <row r="64" spans="2:7" ht="21.75" customHeight="1">
      <c r="B64" s="68"/>
      <c r="C64" s="66">
        <v>103.98</v>
      </c>
      <c r="D64" s="42"/>
      <c r="E64" s="50"/>
      <c r="F64" s="44"/>
      <c r="G64" s="49"/>
    </row>
    <row r="65" spans="2:7" ht="36" customHeight="1">
      <c r="B65" s="46" t="s">
        <v>94</v>
      </c>
      <c r="C65" s="63" t="s">
        <v>31</v>
      </c>
      <c r="D65" s="38" t="s">
        <v>10</v>
      </c>
      <c r="E65" s="55">
        <f>(64.5+73.68+25.65+54.08)</f>
        <v>217.91000000000003</v>
      </c>
      <c r="F65" s="40"/>
      <c r="G65" s="48"/>
    </row>
    <row r="66" spans="2:7" ht="21.75" customHeight="1">
      <c r="B66" s="47"/>
      <c r="C66" s="57" t="s">
        <v>73</v>
      </c>
      <c r="D66" s="42"/>
      <c r="E66" s="50"/>
      <c r="F66" s="44"/>
      <c r="G66" s="49"/>
    </row>
    <row r="67" spans="2:7" ht="25.5" customHeight="1">
      <c r="B67" s="87" t="s">
        <v>2</v>
      </c>
      <c r="C67" s="88"/>
      <c r="D67" s="88"/>
      <c r="E67" s="88"/>
      <c r="F67" s="89"/>
      <c r="G67" s="18"/>
    </row>
    <row r="68" spans="2:7" ht="25.5" customHeight="1">
      <c r="B68" s="87" t="s">
        <v>34</v>
      </c>
      <c r="C68" s="88"/>
      <c r="D68" s="88"/>
      <c r="E68" s="88"/>
      <c r="F68" s="89"/>
      <c r="G68" s="18"/>
    </row>
    <row r="69" spans="2:7" ht="25.5" customHeight="1">
      <c r="B69" s="87" t="s">
        <v>3</v>
      </c>
      <c r="C69" s="88"/>
      <c r="D69" s="88"/>
      <c r="E69" s="88"/>
      <c r="F69" s="89"/>
      <c r="G69" s="18"/>
    </row>
    <row r="70" spans="2:7" ht="15">
      <c r="B70" s="5"/>
      <c r="C70" s="5"/>
      <c r="D70" s="5"/>
      <c r="E70" s="7"/>
      <c r="F70" s="6"/>
      <c r="G70" s="6"/>
    </row>
    <row r="71" spans="2:7" ht="15.75">
      <c r="B71" s="9" t="s">
        <v>96</v>
      </c>
      <c r="C71" s="5"/>
      <c r="D71" s="5"/>
      <c r="E71" s="7"/>
      <c r="F71" s="6"/>
      <c r="G71" s="6"/>
    </row>
    <row r="72" spans="2:7" ht="15.75">
      <c r="B72" s="9"/>
      <c r="C72" s="5"/>
      <c r="D72" s="5"/>
      <c r="E72" s="7"/>
      <c r="F72" s="6"/>
      <c r="G72" s="6"/>
    </row>
    <row r="73" spans="2:7" ht="15.75">
      <c r="B73" s="9"/>
      <c r="C73" s="5"/>
      <c r="D73" s="5"/>
      <c r="E73" s="7"/>
      <c r="F73" s="6"/>
      <c r="G73" s="6"/>
    </row>
    <row r="74" spans="2:7" ht="15.75">
      <c r="B74" s="9"/>
      <c r="C74" s="5"/>
      <c r="D74" s="5"/>
      <c r="E74" s="7"/>
      <c r="F74" s="6"/>
      <c r="G74" s="6"/>
    </row>
    <row r="75" spans="2:7" ht="15.75">
      <c r="B75" s="9"/>
      <c r="C75" s="5"/>
      <c r="D75" s="5"/>
      <c r="E75" s="7"/>
      <c r="F75" s="6"/>
      <c r="G75" s="6"/>
    </row>
  </sheetData>
  <mergeCells count="9">
    <mergeCell ref="F1:G1"/>
    <mergeCell ref="F3:G3"/>
    <mergeCell ref="B67:F67"/>
    <mergeCell ref="B68:F68"/>
    <mergeCell ref="B69:F69"/>
    <mergeCell ref="B5:B7"/>
    <mergeCell ref="C5:C7"/>
    <mergeCell ref="D5:D7"/>
    <mergeCell ref="E5:E7"/>
  </mergeCells>
  <pageMargins left="0.7" right="0.7" top="0.75" bottom="0.75" header="0.3" footer="0.3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Przedszkole</vt:lpstr>
      <vt:lpstr>Przedszkole!Obszar_wydruku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Twoja nazwa użytkownika</dc:creator>
  <cp:lastModifiedBy>lenkrz</cp:lastModifiedBy>
  <cp:lastPrinted>2018-06-01T12:57:51Z</cp:lastPrinted>
  <dcterms:created xsi:type="dcterms:W3CDTF">2009-06-19T06:11:13Z</dcterms:created>
  <dcterms:modified xsi:type="dcterms:W3CDTF">2018-06-01T12:57:54Z</dcterms:modified>
</cp:coreProperties>
</file>